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杏潔\座位表\"/>
    </mc:Choice>
  </mc:AlternateContent>
  <bookViews>
    <workbookView xWindow="0" yWindow="0" windowWidth="23040" windowHeight="9324" tabRatio="475" activeTab="1"/>
  </bookViews>
  <sheets>
    <sheet name="學生資料" sheetId="1" r:id="rId1"/>
    <sheet name="橫式座位表" sheetId="2" r:id="rId2"/>
  </sheets>
  <definedNames>
    <definedName name="學生資料範圍">學生資料!$A$2:$C$37</definedName>
  </definedNames>
  <calcPr calcId="152511"/>
</workbook>
</file>

<file path=xl/calcChain.xml><?xml version="1.0" encoding="utf-8"?>
<calcChain xmlns="http://schemas.openxmlformats.org/spreadsheetml/2006/main">
  <c r="B3" i="2" l="1"/>
  <c r="A5" i="2" s="1"/>
  <c r="H22" i="2"/>
  <c r="N22" i="2"/>
  <c r="B15" i="2"/>
  <c r="A16" i="2" s="1"/>
  <c r="B12" i="2"/>
  <c r="A13" i="2" s="1"/>
  <c r="B9" i="2"/>
  <c r="A10" i="2" s="1"/>
  <c r="B6" i="2"/>
  <c r="A7" i="2" s="1"/>
  <c r="B18" i="2"/>
  <c r="A19" i="2" s="1"/>
  <c r="E18" i="2"/>
  <c r="D19" i="2" s="1"/>
  <c r="T22" i="2"/>
  <c r="B2" i="2"/>
  <c r="E2" i="2"/>
  <c r="H2" i="2"/>
  <c r="K2" i="2"/>
  <c r="N2" i="2"/>
  <c r="E3" i="2"/>
  <c r="D4" i="2" s="1"/>
  <c r="H3" i="2"/>
  <c r="G4" i="2" s="1"/>
  <c r="K3" i="2"/>
  <c r="J4" i="2" s="1"/>
  <c r="N3" i="2"/>
  <c r="M4" i="2" s="1"/>
  <c r="E6" i="2"/>
  <c r="D7" i="2" s="1"/>
  <c r="H6" i="2"/>
  <c r="G7" i="2" s="1"/>
  <c r="K6" i="2"/>
  <c r="J7" i="2" s="1"/>
  <c r="N6" i="2"/>
  <c r="M7" i="2" s="1"/>
  <c r="E9" i="2"/>
  <c r="D10" i="2" s="1"/>
  <c r="H9" i="2"/>
  <c r="G10" i="2" s="1"/>
  <c r="K9" i="2"/>
  <c r="J11" i="2" s="1"/>
  <c r="N9" i="2"/>
  <c r="M10" i="2" s="1"/>
  <c r="E12" i="2"/>
  <c r="D13" i="2" s="1"/>
  <c r="H12" i="2"/>
  <c r="G13" i="2" s="1"/>
  <c r="K12" i="2"/>
  <c r="J13" i="2" s="1"/>
  <c r="N12" i="2"/>
  <c r="M13" i="2" s="1"/>
  <c r="E15" i="2"/>
  <c r="D16" i="2" s="1"/>
  <c r="H15" i="2"/>
  <c r="G16" i="2" s="1"/>
  <c r="K15" i="2"/>
  <c r="J16" i="2" s="1"/>
  <c r="N15" i="2"/>
  <c r="M17" i="2" s="1"/>
  <c r="H18" i="2"/>
  <c r="G20" i="2" s="1"/>
  <c r="K18" i="2"/>
  <c r="J19" i="2" s="1"/>
  <c r="N18" i="2"/>
  <c r="M20" i="2" s="1"/>
  <c r="A4" i="2" l="1"/>
  <c r="M5" i="2"/>
  <c r="J5" i="2"/>
  <c r="G5" i="2"/>
  <c r="D5" i="2"/>
  <c r="M8" i="2"/>
  <c r="J8" i="2"/>
  <c r="G8" i="2"/>
  <c r="D8" i="2"/>
  <c r="A8" i="2"/>
  <c r="M11" i="2"/>
  <c r="J10" i="2"/>
  <c r="G11" i="2"/>
  <c r="D11" i="2"/>
  <c r="A11" i="2"/>
  <c r="J14" i="2"/>
  <c r="G14" i="2"/>
  <c r="D14" i="2"/>
  <c r="A14" i="2"/>
  <c r="M16" i="2"/>
  <c r="J17" i="2"/>
  <c r="G17" i="2"/>
  <c r="D17" i="2"/>
  <c r="A17" i="2"/>
  <c r="M19" i="2"/>
  <c r="J20" i="2"/>
  <c r="G19" i="2"/>
  <c r="D20" i="2"/>
  <c r="A20" i="2"/>
  <c r="M14" i="2"/>
</calcChain>
</file>

<file path=xl/sharedStrings.xml><?xml version="1.0" encoding="utf-8"?>
<sst xmlns="http://schemas.openxmlformats.org/spreadsheetml/2006/main" count="62" uniqueCount="27">
  <si>
    <t>座號</t>
  </si>
  <si>
    <t>職稱</t>
  </si>
  <si>
    <t>姓名</t>
  </si>
  <si>
    <t>座位表(請輸入座號)</t>
  </si>
  <si>
    <t>導　　師</t>
  </si>
  <si>
    <t>班    長</t>
  </si>
  <si>
    <t>副班長</t>
  </si>
  <si>
    <t>風紀股長</t>
  </si>
  <si>
    <t>衛生股長</t>
  </si>
  <si>
    <t>使用方法：</t>
  </si>
  <si>
    <t>１、先建立好「學生資料」與「班級幹部資料」。</t>
  </si>
  <si>
    <t>２、在上面的座位表中輸入座號（沒人坐的位子請按 Del 鍵</t>
  </si>
  <si>
    <t>　　刪除資料），排六排或七排可自行決定。</t>
  </si>
  <si>
    <t>３、到「教室座次表（Ａ４紙列印用）」資料表中來列印，</t>
  </si>
  <si>
    <t>　　即可完成座位表的製作。</t>
  </si>
  <si>
    <t>講台</t>
  </si>
  <si>
    <t>講桌</t>
  </si>
  <si>
    <t>粉筆桌</t>
    <phoneticPr fontId="29" type="noConversion"/>
  </si>
  <si>
    <t>副班長：</t>
    <phoneticPr fontId="29" type="noConversion"/>
  </si>
  <si>
    <t>班長：</t>
    <phoneticPr fontId="29" type="noConversion"/>
  </si>
  <si>
    <t>導師：</t>
    <phoneticPr fontId="29" type="noConversion"/>
  </si>
  <si>
    <t>衛生股長：</t>
    <phoneticPr fontId="29" type="noConversion"/>
  </si>
  <si>
    <t>風紀股長：</t>
    <phoneticPr fontId="29" type="noConversion"/>
  </si>
  <si>
    <t>座號</t>
    <phoneticPr fontId="44" type="noConversion"/>
  </si>
  <si>
    <t>姓名</t>
    <phoneticPr fontId="44" type="noConversion"/>
  </si>
  <si>
    <t>中興國中    年    班 座位表</t>
    <phoneticPr fontId="29" type="noConversion"/>
  </si>
  <si>
    <t>（學生人數：    ）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</si>
</sst>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sz val="12"/>
      <color indexed="9"/>
      <name val="標楷體"/>
      <family val="4"/>
      <charset val="136"/>
    </font>
    <font>
      <sz val="14"/>
      <name val="Arial"/>
      <family val="2"/>
    </font>
    <font>
      <sz val="16"/>
      <name val="標楷體"/>
      <family val="4"/>
      <charset val="136"/>
    </font>
    <font>
      <sz val="12"/>
      <name val="Arial"/>
      <family val="2"/>
    </font>
    <font>
      <sz val="16"/>
      <color indexed="9"/>
      <name val="標楷體"/>
      <family val="4"/>
      <charset val="136"/>
    </font>
    <font>
      <sz val="14"/>
      <color indexed="9"/>
      <name val="Arial"/>
      <family val="2"/>
    </font>
    <font>
      <sz val="18"/>
      <name val="標楷體"/>
      <family val="4"/>
      <charset val="136"/>
    </font>
    <font>
      <b/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b/>
      <sz val="14"/>
      <name val="Arial"/>
      <family val="2"/>
    </font>
    <font>
      <sz val="12"/>
      <name val="新細明體"/>
      <family val="1"/>
      <charset val="136"/>
    </font>
    <font>
      <sz val="36"/>
      <name val="華康海報體W9"/>
      <family val="5"/>
      <charset val="136"/>
    </font>
    <font>
      <sz val="28"/>
      <name val="華康海報體W9"/>
      <family val="5"/>
      <charset val="136"/>
    </font>
    <font>
      <sz val="16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4"/>
      <color indexed="9"/>
      <name val="Arial"/>
      <family val="2"/>
    </font>
    <font>
      <sz val="22"/>
      <name val="標楷體"/>
      <family val="4"/>
      <charset val="136"/>
    </font>
    <font>
      <sz val="22"/>
      <color indexed="9"/>
      <name val="標楷體"/>
      <family val="4"/>
      <charset val="136"/>
    </font>
    <font>
      <sz val="22"/>
      <color indexed="8"/>
      <name val="標楷體"/>
      <family val="4"/>
      <charset val="136"/>
    </font>
    <font>
      <sz val="12"/>
      <color theme="0"/>
      <name val="標楷體"/>
      <family val="4"/>
      <charset val="136"/>
    </font>
    <font>
      <sz val="14"/>
      <color theme="0"/>
      <name val="Arial"/>
      <family val="2"/>
    </font>
    <font>
      <sz val="18"/>
      <name val="Arial"/>
      <family val="2"/>
    </font>
    <font>
      <sz val="9"/>
      <name val="新細明體"/>
      <family val="2"/>
      <charset val="136"/>
      <scheme val="minor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36"/>
      <name val="標楷體"/>
      <family val="4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7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1" fillId="18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11">
    <xf numFmtId="0" fontId="0" fillId="0" borderId="0" xfId="0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 textRotation="255"/>
    </xf>
    <xf numFmtId="0" fontId="18" fillId="0" borderId="0" xfId="0" applyFont="1" applyAlignment="1"/>
    <xf numFmtId="0" fontId="26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 textRotation="255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37" fillId="0" borderId="0" xfId="0" applyFont="1" applyAlignment="1">
      <alignment horizontal="center" vertical="center"/>
    </xf>
    <xf numFmtId="0" fontId="21" fillId="0" borderId="0" xfId="0" applyFont="1"/>
    <xf numFmtId="0" fontId="26" fillId="0" borderId="0" xfId="0" applyFont="1" applyAlignment="1">
      <alignment horizontal="center" vertical="center" textRotation="255"/>
    </xf>
    <xf numFmtId="0" fontId="22" fillId="0" borderId="0" xfId="0" applyFont="1" applyAlignment="1">
      <alignment horizontal="center" vertical="center" textRotation="255"/>
    </xf>
    <xf numFmtId="0" fontId="2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textRotation="255"/>
    </xf>
    <xf numFmtId="0" fontId="19" fillId="26" borderId="11" xfId="0" applyFont="1" applyFill="1" applyBorder="1" applyAlignment="1">
      <alignment horizontal="center" vertical="center"/>
    </xf>
    <xf numFmtId="0" fontId="19" fillId="26" borderId="13" xfId="0" applyFont="1" applyFill="1" applyBorder="1" applyAlignment="1">
      <alignment horizontal="center" vertical="center"/>
    </xf>
    <xf numFmtId="0" fontId="19" fillId="26" borderId="14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Border="1" applyAlignment="1">
      <alignment vertical="center"/>
    </xf>
    <xf numFmtId="0" fontId="42" fillId="0" borderId="0" xfId="0" applyFont="1"/>
    <xf numFmtId="0" fontId="19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2" fillId="0" borderId="0" xfId="0" applyFont="1" applyFill="1" applyBorder="1" applyAlignment="1">
      <alignment vertical="center" textRotation="255"/>
    </xf>
    <xf numFmtId="0" fontId="22" fillId="0" borderId="26" xfId="0" applyFont="1" applyFill="1" applyBorder="1" applyAlignment="1">
      <alignment vertical="center" textRotation="255"/>
    </xf>
    <xf numFmtId="0" fontId="22" fillId="0" borderId="27" xfId="0" applyFont="1" applyFill="1" applyBorder="1" applyAlignment="1">
      <alignment vertical="center" textRotation="255"/>
    </xf>
    <xf numFmtId="0" fontId="22" fillId="0" borderId="21" xfId="0" applyFont="1" applyFill="1" applyBorder="1" applyAlignment="1">
      <alignment vertical="center" textRotation="255"/>
    </xf>
    <xf numFmtId="0" fontId="31" fillId="0" borderId="28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right" vertical="center"/>
    </xf>
    <xf numFmtId="0" fontId="46" fillId="0" borderId="2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28" fillId="25" borderId="19" xfId="0" applyFont="1" applyFill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6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22" fillId="25" borderId="22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textRotation="255"/>
    </xf>
    <xf numFmtId="0" fontId="22" fillId="25" borderId="17" xfId="0" applyFont="1" applyFill="1" applyBorder="1" applyAlignment="1">
      <alignment horizontal="center" vertical="center" textRotation="255"/>
    </xf>
    <xf numFmtId="0" fontId="40" fillId="0" borderId="19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J4" sqref="J4"/>
    </sheetView>
  </sheetViews>
  <sheetFormatPr defaultColWidth="8.88671875" defaultRowHeight="16.2"/>
  <cols>
    <col min="1" max="1" width="6.44140625" style="15" bestFit="1" customWidth="1"/>
    <col min="2" max="3" width="9.44140625" style="15" bestFit="1" customWidth="1"/>
    <col min="4" max="4" width="2" style="15" customWidth="1"/>
    <col min="5" max="5" width="11.88671875" style="13" customWidth="1"/>
    <col min="6" max="6" width="9.44140625" style="15" bestFit="1" customWidth="1"/>
    <col min="7" max="7" width="2.109375" style="15" customWidth="1"/>
    <col min="8" max="13" width="8.109375" style="15" customWidth="1"/>
    <col min="14" max="14" width="2.109375" style="15" customWidth="1"/>
    <col min="15" max="16384" width="8.88671875" style="15"/>
  </cols>
  <sheetData>
    <row r="1" spans="1:14" ht="20.100000000000001" customHeight="1" thickBot="1">
      <c r="A1" s="49" t="s">
        <v>23</v>
      </c>
      <c r="B1" s="49" t="s">
        <v>24</v>
      </c>
      <c r="C1" s="12" t="s">
        <v>0</v>
      </c>
      <c r="E1" s="12" t="s">
        <v>1</v>
      </c>
      <c r="F1" s="12" t="s">
        <v>2</v>
      </c>
      <c r="H1" s="68" t="s">
        <v>3</v>
      </c>
      <c r="I1" s="68"/>
      <c r="J1" s="68"/>
      <c r="K1" s="68"/>
      <c r="L1" s="68"/>
      <c r="M1" s="68"/>
    </row>
    <row r="2" spans="1:14" ht="20.100000000000001" customHeight="1" thickBot="1">
      <c r="A2" s="57">
        <v>1</v>
      </c>
      <c r="B2" s="58"/>
      <c r="C2" s="49">
        <v>1</v>
      </c>
      <c r="E2" s="12" t="s">
        <v>4</v>
      </c>
      <c r="F2" s="50"/>
      <c r="H2" s="37"/>
      <c r="I2" s="40"/>
      <c r="J2" s="40"/>
      <c r="K2" s="40"/>
      <c r="L2" s="40"/>
      <c r="M2" s="40"/>
    </row>
    <row r="3" spans="1:14" ht="20.100000000000001" customHeight="1" thickBot="1">
      <c r="A3" s="57">
        <v>2</v>
      </c>
      <c r="B3" s="58"/>
      <c r="C3" s="49">
        <v>2</v>
      </c>
      <c r="E3" s="17" t="s">
        <v>5</v>
      </c>
      <c r="F3" s="58"/>
      <c r="H3" s="38"/>
      <c r="I3" s="41"/>
      <c r="J3" s="41">
        <v>16</v>
      </c>
      <c r="K3" s="41">
        <v>4</v>
      </c>
      <c r="L3" s="41">
        <v>27</v>
      </c>
      <c r="M3" s="41">
        <v>26</v>
      </c>
      <c r="N3" s="15">
        <v>6</v>
      </c>
    </row>
    <row r="4" spans="1:14" ht="20.100000000000001" customHeight="1" thickBot="1">
      <c r="A4" s="57">
        <v>3</v>
      </c>
      <c r="B4" s="58"/>
      <c r="C4" s="49">
        <v>3</v>
      </c>
      <c r="E4" s="12" t="s">
        <v>6</v>
      </c>
      <c r="F4" s="60"/>
      <c r="H4" s="38"/>
      <c r="I4" s="41">
        <v>21</v>
      </c>
      <c r="J4" s="41">
        <v>13</v>
      </c>
      <c r="K4" s="41">
        <v>11</v>
      </c>
      <c r="L4" s="41">
        <v>5</v>
      </c>
      <c r="M4" s="41">
        <v>34</v>
      </c>
      <c r="N4" s="15">
        <v>5</v>
      </c>
    </row>
    <row r="5" spans="1:14" ht="20.100000000000001" customHeight="1" thickBot="1">
      <c r="A5" s="57">
        <v>4</v>
      </c>
      <c r="B5" s="58"/>
      <c r="C5" s="49">
        <v>4</v>
      </c>
      <c r="E5" s="17" t="s">
        <v>7</v>
      </c>
      <c r="F5" s="58"/>
      <c r="H5" s="38"/>
      <c r="I5" s="41">
        <v>35</v>
      </c>
      <c r="J5" s="41">
        <v>14</v>
      </c>
      <c r="K5" s="41">
        <v>3</v>
      </c>
      <c r="L5" s="41">
        <v>2</v>
      </c>
      <c r="M5" s="41">
        <v>6</v>
      </c>
      <c r="N5" s="15">
        <v>4</v>
      </c>
    </row>
    <row r="6" spans="1:14" ht="20.100000000000001" customHeight="1" thickBot="1">
      <c r="A6" s="57">
        <v>5</v>
      </c>
      <c r="B6" s="58"/>
      <c r="C6" s="49">
        <v>5</v>
      </c>
      <c r="E6" s="17" t="s">
        <v>8</v>
      </c>
      <c r="F6" s="58"/>
      <c r="H6" s="38"/>
      <c r="I6" s="41">
        <v>8</v>
      </c>
      <c r="J6" s="41">
        <v>9</v>
      </c>
      <c r="K6" s="41">
        <v>23</v>
      </c>
      <c r="L6" s="41">
        <v>31</v>
      </c>
      <c r="M6" s="41">
        <v>33</v>
      </c>
      <c r="N6" s="15">
        <v>3</v>
      </c>
    </row>
    <row r="7" spans="1:14" ht="20.100000000000001" customHeight="1" thickBot="1">
      <c r="A7" s="57">
        <v>6</v>
      </c>
      <c r="B7" s="58"/>
      <c r="C7" s="49">
        <v>6</v>
      </c>
      <c r="F7" s="13"/>
      <c r="H7" s="38">
        <v>12</v>
      </c>
      <c r="I7" s="41">
        <v>25</v>
      </c>
      <c r="J7" s="41">
        <v>1</v>
      </c>
      <c r="K7" s="41">
        <v>22</v>
      </c>
      <c r="L7" s="41">
        <v>24</v>
      </c>
      <c r="M7" s="41">
        <v>28</v>
      </c>
      <c r="N7" s="15">
        <v>2</v>
      </c>
    </row>
    <row r="8" spans="1:14" ht="20.100000000000001" customHeight="1" thickBot="1">
      <c r="A8" s="57">
        <v>7</v>
      </c>
      <c r="B8" s="58"/>
      <c r="C8" s="49">
        <v>7</v>
      </c>
      <c r="E8" s="18"/>
      <c r="F8" s="13"/>
      <c r="H8" s="39"/>
      <c r="I8" s="48">
        <v>10</v>
      </c>
      <c r="J8" s="48">
        <v>32</v>
      </c>
      <c r="K8" s="48">
        <v>30</v>
      </c>
      <c r="L8" s="48">
        <v>7</v>
      </c>
      <c r="M8" s="48">
        <v>29</v>
      </c>
      <c r="N8" s="15">
        <v>1</v>
      </c>
    </row>
    <row r="9" spans="1:14" ht="20.100000000000001" customHeight="1" thickBot="1">
      <c r="A9" s="57">
        <v>8</v>
      </c>
      <c r="B9" s="58"/>
      <c r="C9" s="49">
        <v>8</v>
      </c>
      <c r="E9" s="18"/>
      <c r="F9" s="13"/>
      <c r="J9" s="69"/>
      <c r="K9" s="69"/>
      <c r="L9" s="69"/>
    </row>
    <row r="10" spans="1:14" ht="20.100000000000001" customHeight="1" thickBot="1">
      <c r="A10" s="57">
        <v>9</v>
      </c>
      <c r="B10" s="58"/>
      <c r="C10" s="49">
        <v>9</v>
      </c>
      <c r="E10" s="18"/>
      <c r="F10" s="13"/>
    </row>
    <row r="11" spans="1:14" ht="20.100000000000001" customHeight="1" thickBot="1">
      <c r="A11" s="57">
        <v>10</v>
      </c>
      <c r="B11" s="58"/>
      <c r="C11" s="49">
        <v>10</v>
      </c>
      <c r="E11" s="70" t="s">
        <v>9</v>
      </c>
      <c r="F11" s="70"/>
      <c r="G11" s="70"/>
      <c r="H11" s="70"/>
      <c r="I11" s="70"/>
      <c r="J11" s="70"/>
      <c r="K11" s="70"/>
      <c r="L11" s="70"/>
      <c r="M11" s="70"/>
    </row>
    <row r="12" spans="1:14" ht="20.100000000000001" customHeight="1" thickBot="1">
      <c r="A12" s="57">
        <v>11</v>
      </c>
      <c r="B12" s="58"/>
      <c r="C12" s="49">
        <v>11</v>
      </c>
      <c r="E12" s="67" t="s">
        <v>10</v>
      </c>
      <c r="F12" s="67"/>
      <c r="G12" s="67"/>
      <c r="H12" s="67"/>
      <c r="I12" s="67"/>
      <c r="J12" s="67"/>
      <c r="K12" s="67"/>
      <c r="L12" s="67"/>
      <c r="M12" s="67"/>
    </row>
    <row r="13" spans="1:14" ht="20.100000000000001" customHeight="1" thickBot="1">
      <c r="A13" s="57">
        <v>12</v>
      </c>
      <c r="B13" s="58"/>
      <c r="C13" s="49">
        <v>12</v>
      </c>
      <c r="E13" s="67" t="s">
        <v>11</v>
      </c>
      <c r="F13" s="67"/>
      <c r="G13" s="67"/>
      <c r="H13" s="67"/>
      <c r="I13" s="67"/>
      <c r="J13" s="67"/>
      <c r="K13" s="67"/>
      <c r="L13" s="67"/>
      <c r="M13" s="67"/>
    </row>
    <row r="14" spans="1:14" ht="20.100000000000001" customHeight="1" thickBot="1">
      <c r="A14" s="57">
        <v>13</v>
      </c>
      <c r="B14" s="58"/>
      <c r="C14" s="49">
        <v>13</v>
      </c>
      <c r="E14" s="67" t="s">
        <v>12</v>
      </c>
      <c r="F14" s="67"/>
      <c r="G14" s="67"/>
      <c r="H14" s="67"/>
      <c r="I14" s="67"/>
      <c r="J14" s="67"/>
      <c r="K14" s="67"/>
      <c r="L14" s="67"/>
      <c r="M14" s="67"/>
    </row>
    <row r="15" spans="1:14" ht="20.100000000000001" customHeight="1" thickBot="1">
      <c r="A15" s="59">
        <v>14</v>
      </c>
      <c r="B15" s="60"/>
      <c r="C15" s="49">
        <v>14</v>
      </c>
      <c r="E15" s="61"/>
      <c r="F15" s="61"/>
      <c r="G15" s="61"/>
      <c r="H15" s="61"/>
      <c r="I15" s="61"/>
      <c r="J15" s="61"/>
      <c r="K15" s="61"/>
      <c r="L15" s="61"/>
      <c r="M15" s="61"/>
    </row>
    <row r="16" spans="1:14" ht="20.100000000000001" customHeight="1" thickBot="1">
      <c r="A16" s="59">
        <v>15</v>
      </c>
      <c r="B16" s="60"/>
      <c r="C16" s="49">
        <v>15</v>
      </c>
      <c r="E16" s="67" t="s">
        <v>13</v>
      </c>
      <c r="F16" s="67"/>
      <c r="G16" s="67"/>
      <c r="H16" s="67"/>
      <c r="I16" s="67"/>
      <c r="J16" s="67"/>
      <c r="K16" s="67"/>
      <c r="L16" s="67"/>
      <c r="M16" s="67"/>
    </row>
    <row r="17" spans="1:13" ht="20.100000000000001" customHeight="1" thickBot="1">
      <c r="A17" s="63">
        <v>16</v>
      </c>
      <c r="B17" s="64"/>
      <c r="C17" s="49">
        <v>16</v>
      </c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20.100000000000001" customHeight="1" thickBot="1">
      <c r="A18" s="57">
        <v>21</v>
      </c>
      <c r="B18" s="58"/>
      <c r="C18" s="49">
        <v>21</v>
      </c>
      <c r="E18" s="67" t="s">
        <v>14</v>
      </c>
      <c r="F18" s="67"/>
      <c r="G18" s="67"/>
      <c r="H18" s="67"/>
      <c r="I18" s="67"/>
      <c r="J18" s="67"/>
      <c r="K18" s="67"/>
      <c r="L18" s="67"/>
      <c r="M18" s="67"/>
    </row>
    <row r="19" spans="1:13" ht="20.100000000000001" customHeight="1" thickBot="1">
      <c r="A19" s="57">
        <v>22</v>
      </c>
      <c r="B19" s="58"/>
      <c r="C19" s="49">
        <v>22</v>
      </c>
      <c r="E19" s="18"/>
      <c r="F19" s="13"/>
    </row>
    <row r="20" spans="1:13" ht="20.100000000000001" customHeight="1" thickBot="1">
      <c r="A20" s="57">
        <v>23</v>
      </c>
      <c r="B20" s="58"/>
      <c r="C20" s="49">
        <v>23</v>
      </c>
      <c r="E20" s="18"/>
      <c r="F20" s="13"/>
    </row>
    <row r="21" spans="1:13" ht="20.100000000000001" customHeight="1" thickBot="1">
      <c r="A21" s="57">
        <v>24</v>
      </c>
      <c r="B21" s="58"/>
      <c r="C21" s="49">
        <v>24</v>
      </c>
      <c r="E21" s="18"/>
      <c r="F21" s="13"/>
    </row>
    <row r="22" spans="1:13" ht="20.100000000000001" customHeight="1" thickBot="1">
      <c r="A22" s="57">
        <v>25</v>
      </c>
      <c r="B22" s="58"/>
      <c r="C22" s="49">
        <v>25</v>
      </c>
      <c r="E22" s="18"/>
      <c r="F22" s="13"/>
    </row>
    <row r="23" spans="1:13" ht="20.100000000000001" customHeight="1" thickBot="1">
      <c r="A23" s="57">
        <v>26</v>
      </c>
      <c r="B23" s="58"/>
      <c r="C23" s="49">
        <v>26</v>
      </c>
      <c r="F23" s="13"/>
    </row>
    <row r="24" spans="1:13" ht="20.100000000000001" customHeight="1" thickBot="1">
      <c r="A24" s="57">
        <v>27</v>
      </c>
      <c r="B24" s="58"/>
      <c r="C24" s="49">
        <v>27</v>
      </c>
      <c r="E24" s="18"/>
      <c r="F24" s="13"/>
    </row>
    <row r="25" spans="1:13" ht="20.100000000000001" customHeight="1" thickBot="1">
      <c r="A25" s="57">
        <v>28</v>
      </c>
      <c r="B25" s="58"/>
      <c r="C25" s="49">
        <v>28</v>
      </c>
      <c r="E25" s="18"/>
      <c r="F25" s="13"/>
    </row>
    <row r="26" spans="1:13" ht="20.100000000000001" customHeight="1" thickBot="1">
      <c r="A26" s="57">
        <v>29</v>
      </c>
      <c r="B26" s="58"/>
      <c r="C26" s="49">
        <v>29</v>
      </c>
      <c r="E26" s="18"/>
      <c r="F26" s="13"/>
    </row>
    <row r="27" spans="1:13" ht="20.100000000000001" customHeight="1" thickBot="1">
      <c r="A27" s="57">
        <v>30</v>
      </c>
      <c r="B27" s="58"/>
      <c r="C27" s="49">
        <v>30</v>
      </c>
      <c r="E27" s="18"/>
      <c r="F27" s="13"/>
    </row>
    <row r="28" spans="1:13" ht="20.100000000000001" customHeight="1" thickBot="1">
      <c r="A28" s="57">
        <v>31</v>
      </c>
      <c r="B28" s="58"/>
      <c r="C28" s="49">
        <v>31</v>
      </c>
      <c r="E28" s="18"/>
      <c r="F28" s="13"/>
    </row>
    <row r="29" spans="1:13" ht="20.100000000000001" customHeight="1" thickBot="1">
      <c r="A29" s="57">
        <v>32</v>
      </c>
      <c r="B29" s="58"/>
      <c r="C29" s="49">
        <v>32</v>
      </c>
      <c r="F29" s="13"/>
    </row>
    <row r="30" spans="1:13" ht="20.100000000000001" customHeight="1" thickBot="1">
      <c r="A30" s="57">
        <v>33</v>
      </c>
      <c r="B30" s="58"/>
      <c r="C30" s="49">
        <v>33</v>
      </c>
      <c r="F30" s="13"/>
    </row>
    <row r="31" spans="1:13" ht="20.100000000000001" customHeight="1" thickBot="1">
      <c r="A31" s="59">
        <v>34</v>
      </c>
      <c r="B31" s="60"/>
      <c r="C31" s="49">
        <v>34</v>
      </c>
      <c r="E31" s="18"/>
      <c r="F31" s="13"/>
    </row>
    <row r="32" spans="1:13" ht="20.100000000000001" customHeight="1">
      <c r="A32" s="66">
        <v>35</v>
      </c>
      <c r="B32" s="56"/>
      <c r="C32" s="65">
        <v>35</v>
      </c>
      <c r="F32" s="13"/>
    </row>
    <row r="33" spans="1:5" ht="20.100000000000001" customHeight="1">
      <c r="A33" s="55"/>
      <c r="B33" s="56"/>
      <c r="C33" s="55"/>
      <c r="D33" s="42"/>
    </row>
    <row r="34" spans="1:5" ht="20.100000000000001" customHeight="1">
      <c r="A34" s="12"/>
      <c r="B34" s="12"/>
      <c r="C34" s="12"/>
      <c r="E34" s="18"/>
    </row>
    <row r="35" spans="1:5" ht="20.100000000000001" customHeight="1">
      <c r="A35" s="16"/>
      <c r="B35" s="12"/>
      <c r="C35" s="12"/>
    </row>
    <row r="36" spans="1:5" ht="20.100000000000001" customHeight="1">
      <c r="A36" s="12"/>
      <c r="B36" s="12"/>
      <c r="C36" s="12"/>
    </row>
    <row r="37" spans="1:5" ht="20.100000000000001" customHeight="1">
      <c r="A37" s="16"/>
      <c r="B37" s="12"/>
      <c r="C37" s="12"/>
    </row>
    <row r="38" spans="1:5" ht="20.100000000000001" customHeight="1">
      <c r="A38" s="19"/>
      <c r="B38" s="14"/>
      <c r="C38" s="12"/>
    </row>
    <row r="39" spans="1:5" ht="20.100000000000001" customHeight="1">
      <c r="A39" s="12"/>
      <c r="B39" s="20"/>
      <c r="C39" s="12"/>
    </row>
    <row r="40" spans="1:5" ht="20.100000000000001" customHeight="1">
      <c r="A40" s="12"/>
      <c r="B40" s="12"/>
      <c r="C40" s="12"/>
    </row>
  </sheetData>
  <mergeCells count="8">
    <mergeCell ref="E16:M16"/>
    <mergeCell ref="E18:M18"/>
    <mergeCell ref="H1:M1"/>
    <mergeCell ref="J9:L9"/>
    <mergeCell ref="E11:M11"/>
    <mergeCell ref="E12:M12"/>
    <mergeCell ref="E13:M13"/>
    <mergeCell ref="E14:M14"/>
  </mergeCells>
  <phoneticPr fontId="29" type="noConversion"/>
  <pageMargins left="0.74791666666666667" right="0.74791666666666667" top="0.31944444444444448" bottom="0.3" header="0.26944444444444443" footer="0.20972222222222223"/>
  <pageSetup paperSize="9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topLeftCell="A7" zoomScale="75" workbookViewId="0">
      <selection activeCell="Q31" sqref="Q31"/>
    </sheetView>
  </sheetViews>
  <sheetFormatPr defaultColWidth="9" defaultRowHeight="17.399999999999999"/>
  <cols>
    <col min="1" max="2" width="9.6640625" style="1" customWidth="1"/>
    <col min="3" max="3" width="1.88671875" style="1" customWidth="1"/>
    <col min="4" max="5" width="9.6640625" style="1" customWidth="1"/>
    <col min="6" max="6" width="2.109375" style="1" customWidth="1"/>
    <col min="7" max="8" width="9.6640625" style="1" customWidth="1"/>
    <col min="9" max="9" width="1.88671875" style="1" customWidth="1"/>
    <col min="10" max="11" width="9.6640625" style="1" customWidth="1"/>
    <col min="12" max="12" width="1.88671875" style="1" customWidth="1"/>
    <col min="13" max="14" width="9.6640625" style="1" customWidth="1"/>
    <col min="15" max="15" width="4.21875" style="29" customWidth="1"/>
    <col min="16" max="16" width="4" style="1" customWidth="1"/>
    <col min="17" max="17" width="3.33203125" style="1" customWidth="1"/>
    <col min="18" max="18" width="3.6640625" style="1" customWidth="1"/>
    <col min="19" max="19" width="5.33203125" style="1" customWidth="1"/>
    <col min="20" max="20" width="9" style="1" bestFit="1"/>
    <col min="21" max="21" width="4.109375" style="1" customWidth="1"/>
    <col min="22" max="22" width="4.88671875" style="1" customWidth="1"/>
    <col min="23" max="251" width="9" style="1" bestFit="1"/>
    <col min="252" max="16384" width="9" style="1"/>
  </cols>
  <sheetData>
    <row r="1" spans="1:23" ht="65.25" customHeight="1">
      <c r="A1" s="74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34"/>
      <c r="W1" s="34"/>
    </row>
    <row r="2" spans="1:23" ht="22.5" customHeight="1">
      <c r="A2" s="2" t="s">
        <v>0</v>
      </c>
      <c r="B2" s="3" t="str">
        <f>IF(ISBLANK(學生資料!H2),"",學生資料!H2)</f>
        <v/>
      </c>
      <c r="C2" s="4"/>
      <c r="D2" s="2" t="s">
        <v>0</v>
      </c>
      <c r="E2" s="3" t="str">
        <f>IF(ISBLANK(學生資料!J2),"",學生資料!J2)</f>
        <v/>
      </c>
      <c r="F2" s="4"/>
      <c r="G2" s="2" t="s">
        <v>0</v>
      </c>
      <c r="H2" s="3" t="str">
        <f>IF(ISBLANK(學生資料!K2),"",學生資料!K2)</f>
        <v/>
      </c>
      <c r="I2" s="4"/>
      <c r="J2" s="2" t="s">
        <v>0</v>
      </c>
      <c r="K2" s="3" t="str">
        <f>IF(ISBLANK(學生資料!L2),"",學生資料!L2)</f>
        <v/>
      </c>
      <c r="L2" s="4"/>
      <c r="M2" s="2" t="s">
        <v>0</v>
      </c>
      <c r="N2" s="3" t="str">
        <f>IF(ISBLANK(學生資料!M2),"",學生資料!M2)</f>
        <v/>
      </c>
      <c r="O2" s="27"/>
    </row>
    <row r="3" spans="1:23" s="45" customFormat="1" ht="22.5" customHeight="1">
      <c r="A3" s="43" t="s">
        <v>0</v>
      </c>
      <c r="B3" s="44" t="str">
        <f>IF(ISBLANK(學生資料!I3),"",學生資料!I3)</f>
        <v/>
      </c>
      <c r="D3" s="43" t="s">
        <v>0</v>
      </c>
      <c r="E3" s="44">
        <f>IF(ISBLANK(學生資料!J3),"",學生資料!J3)</f>
        <v>16</v>
      </c>
      <c r="G3" s="43" t="s">
        <v>0</v>
      </c>
      <c r="H3" s="44">
        <f>IF(ISBLANK(學生資料!K3),"",學生資料!K3)</f>
        <v>4</v>
      </c>
      <c r="J3" s="43" t="s">
        <v>0</v>
      </c>
      <c r="K3" s="44">
        <f>IF(ISBLANK(學生資料!L3),"",學生資料!L3)</f>
        <v>27</v>
      </c>
      <c r="M3" s="46" t="s">
        <v>0</v>
      </c>
      <c r="N3" s="46">
        <f>IF(ISBLANK(學生資料!M3),"",學生資料!M3)</f>
        <v>26</v>
      </c>
      <c r="O3" s="47"/>
    </row>
    <row r="4" spans="1:23" s="33" customFormat="1" ht="30" customHeight="1">
      <c r="A4" s="82" t="str">
        <f>IF(ISNA(VLOOKUP(B3,學生資料!$A$2:$C$40,2,FALSE))," ",VLOOKUP(B3,學生資料!$A$2:$C$40,2,FALSE))</f>
        <v xml:space="preserve"> </v>
      </c>
      <c r="B4" s="83"/>
      <c r="C4" s="35"/>
      <c r="D4" s="82">
        <f>IF(ISNA(VLOOKUP(E3,學生資料!$A$2:$C$40,2,FALSE))," ",VLOOKUP(E3,學生資料!$A$2:$C$40,2,FALSE))</f>
        <v>0</v>
      </c>
      <c r="E4" s="83"/>
      <c r="G4" s="82">
        <f>IF(ISNA(VLOOKUP(H3,學生資料!$A$2:$C$40,2,FALSE))," ",VLOOKUP(H3,學生資料!$A$2:$C$40,2,FALSE))</f>
        <v>0</v>
      </c>
      <c r="H4" s="83"/>
      <c r="J4" s="82">
        <f>IF(ISNA(VLOOKUP(K3,學生資料!$A$2:$C$40,2,FALSE))," ",VLOOKUP(K3,學生資料!$A$2:$C$40,2,FALSE))</f>
        <v>0</v>
      </c>
      <c r="K4" s="83"/>
      <c r="M4" s="107">
        <f>IF(ISNA(VLOOKUP(N3,學生資料!$A$2:$C$40,2,FALSE))," ",VLOOKUP(N3,學生資料!$A$2:$C$40,2,FALSE))</f>
        <v>0</v>
      </c>
      <c r="N4" s="108"/>
      <c r="O4" s="85">
        <v>6</v>
      </c>
      <c r="T4" s="90" t="s">
        <v>15</v>
      </c>
      <c r="U4" s="91"/>
    </row>
    <row r="5" spans="1:23" s="26" customFormat="1" ht="24.9" customHeight="1">
      <c r="A5" s="72" t="str">
        <f>IF(OR(ISNA(VLOOKUP(B3,學生資料!$A$2:$C$40,3,FALSE)),ISBLANK(VLOOKUP(B3,學生資料!$A$2:$C$40,3,FALSE)))," ",VLOOKUP(B3,學生資料!$A$2:$C$40,3,FALSE))</f>
        <v xml:space="preserve"> </v>
      </c>
      <c r="B5" s="73"/>
      <c r="C5" s="23"/>
      <c r="D5" s="72">
        <f>IF(OR(ISNA(VLOOKUP(E3,學生資料!$A$2:$C$40,3,FALSE)),ISBLANK(VLOOKUP(E3,學生資料!$A$2:$C$40,3,FALSE)))," ",VLOOKUP(E3,學生資料!$A$2:$C$40,3,FALSE))</f>
        <v>16</v>
      </c>
      <c r="E5" s="73"/>
      <c r="F5" s="24"/>
      <c r="G5" s="72">
        <f>IF(OR(ISNA(VLOOKUP(H3,學生資料!$A$2:$C$40,3,FALSE)),ISBLANK(VLOOKUP(H3,學生資料!$A$2:$C$40,3,FALSE)))," ",VLOOKUP(H3,學生資料!$A$2:$C$40,3,FALSE))</f>
        <v>4</v>
      </c>
      <c r="H5" s="73"/>
      <c r="I5" s="24"/>
      <c r="J5" s="72">
        <f>IF(OR(ISNA(VLOOKUP(K3,學生資料!$A$2:$C$40,3,FALSE)),ISBLANK(VLOOKUP(K3,學生資料!$A$2:$C$40,3,FALSE)))," ",VLOOKUP(K3,學生資料!$A$2:$C$40,3,FALSE))</f>
        <v>27</v>
      </c>
      <c r="K5" s="73"/>
      <c r="L5" s="24"/>
      <c r="M5" s="109">
        <f>IF(OR(ISNA(VLOOKUP(N3,學生資料!$A$2:$C$40,3,FALSE)),ISBLANK(VLOOKUP(N3,學生資料!$A$2:$C$40,3,FALSE)))," ",VLOOKUP(N3,學生資料!$A$2:$C$40,3,FALSE))</f>
        <v>26</v>
      </c>
      <c r="N5" s="110"/>
      <c r="O5" s="85"/>
      <c r="T5" s="92"/>
      <c r="U5" s="93"/>
    </row>
    <row r="6" spans="1:23" s="4" customFormat="1" ht="22.5" customHeight="1">
      <c r="A6" s="10" t="s">
        <v>0</v>
      </c>
      <c r="B6" s="10">
        <f>IF(ISBLANK(學生資料!I4),"",學生資料!I4)</f>
        <v>21</v>
      </c>
      <c r="D6" s="2" t="s">
        <v>0</v>
      </c>
      <c r="E6" s="3">
        <f>IF(ISBLANK(學生資料!J4),"",學生資料!J4)</f>
        <v>13</v>
      </c>
      <c r="G6" s="2" t="s">
        <v>0</v>
      </c>
      <c r="H6" s="3">
        <f>IF(ISBLANK(學生資料!K4),"",學生資料!K4)</f>
        <v>11</v>
      </c>
      <c r="J6" s="2" t="s">
        <v>0</v>
      </c>
      <c r="K6" s="3">
        <f>IF(ISBLANK(學生資料!L4),"",學生資料!L4)</f>
        <v>5</v>
      </c>
      <c r="M6" s="2" t="s">
        <v>0</v>
      </c>
      <c r="N6" s="3">
        <f>IF(ISBLANK(學生資料!M4),"",學生資料!M4)</f>
        <v>34</v>
      </c>
      <c r="O6" s="28"/>
      <c r="T6" s="92"/>
      <c r="U6" s="93"/>
    </row>
    <row r="7" spans="1:23" s="33" customFormat="1" ht="30" customHeight="1">
      <c r="A7" s="81">
        <f>IF(ISNA(VLOOKUP(B6,學生資料!$A$2:$C$40,2,FALSE))," ",VLOOKUP(B6,學生資料!$A$2:$C$40,2,FALSE))</f>
        <v>0</v>
      </c>
      <c r="B7" s="81"/>
      <c r="D7" s="82">
        <f>IF(ISNA(VLOOKUP(E6,學生資料!$A$2:$C$40,2,FALSE))," ",VLOOKUP(E6,學生資料!$A$2:$C$40,2,FALSE))</f>
        <v>0</v>
      </c>
      <c r="E7" s="83"/>
      <c r="G7" s="82">
        <f>IF(ISNA(VLOOKUP(H6,學生資料!$A$2:$C$40,2,FALSE))," ",VLOOKUP(H6,學生資料!$A$2:$C$40,2,FALSE))</f>
        <v>0</v>
      </c>
      <c r="H7" s="83"/>
      <c r="J7" s="82">
        <f>IF(ISNA(VLOOKUP(K6,學生資料!$A$2:$C$40,2,FALSE))," ",VLOOKUP(K6,學生資料!$A$2:$C$40,2,FALSE))</f>
        <v>0</v>
      </c>
      <c r="K7" s="83"/>
      <c r="M7" s="82">
        <f>IF(ISNA(VLOOKUP(N6,學生資料!$A$2:$C$40,2,FALSE))," ",VLOOKUP(N6,學生資料!$A$2:$C$40,2,FALSE))</f>
        <v>0</v>
      </c>
      <c r="N7" s="83"/>
      <c r="O7" s="85">
        <v>5</v>
      </c>
      <c r="T7" s="92"/>
      <c r="U7" s="93"/>
    </row>
    <row r="8" spans="1:23" s="25" customFormat="1" ht="24.9" customHeight="1">
      <c r="A8" s="86">
        <f>IF(OR(ISNA(VLOOKUP(B6,學生資料!$A$2:$C$40,3,FALSE)),ISBLANK(VLOOKUP(B6,學生資料!$A$2:$C$40,3,FALSE)))," ",VLOOKUP(B6,學生資料!$A$2:$C$40,3,FALSE))</f>
        <v>21</v>
      </c>
      <c r="B8" s="86"/>
      <c r="C8" s="24"/>
      <c r="D8" s="72">
        <f>IF(OR(ISNA(VLOOKUP(E6,學生資料!$A$2:$C$40,3,FALSE)),ISBLANK(VLOOKUP(E6,學生資料!$A$2:$C$40,3,FALSE)))," ",VLOOKUP(E6,學生資料!$A$2:$C$40,3,FALSE))</f>
        <v>13</v>
      </c>
      <c r="E8" s="73"/>
      <c r="F8" s="24"/>
      <c r="G8" s="72">
        <f>IF(OR(ISNA(VLOOKUP(H6,學生資料!$A$2:$C$40,3,FALSE)),ISBLANK(VLOOKUP(H6,學生資料!$A$2:$C$40,3,FALSE)))," ",VLOOKUP(H6,學生資料!$A$2:$C$40,3,FALSE))</f>
        <v>11</v>
      </c>
      <c r="H8" s="73"/>
      <c r="I8" s="24"/>
      <c r="J8" s="72">
        <f>IF(OR(ISNA(VLOOKUP(K6,學生資料!$A$2:$C$40,3,FALSE)),ISBLANK(VLOOKUP(K6,學生資料!$A$2:$C$40,3,FALSE)))," ",VLOOKUP(K6,學生資料!$A$2:$C$40,3,FALSE))</f>
        <v>5</v>
      </c>
      <c r="K8" s="73"/>
      <c r="L8" s="24"/>
      <c r="M8" s="72">
        <f>IF(OR(ISNA(VLOOKUP(N6,學生資料!$A$2:$C$40,3,FALSE)),ISBLANK(VLOOKUP(N6,學生資料!$A$2:$C$40,3,FALSE)))," ",VLOOKUP(N6,學生資料!$A$2:$C$40,3,FALSE))</f>
        <v>34</v>
      </c>
      <c r="N8" s="73"/>
      <c r="O8" s="85"/>
      <c r="Q8" s="7"/>
      <c r="R8" s="51"/>
      <c r="S8" s="52"/>
      <c r="T8" s="92"/>
      <c r="U8" s="93"/>
    </row>
    <row r="9" spans="1:23" s="4" customFormat="1" ht="22.5" customHeight="1">
      <c r="A9" s="2" t="s">
        <v>0</v>
      </c>
      <c r="B9" s="3">
        <f>IF(ISBLANK(學生資料!I5),"",學生資料!I5)</f>
        <v>35</v>
      </c>
      <c r="D9" s="2" t="s">
        <v>0</v>
      </c>
      <c r="E9" s="3">
        <f>IF(ISBLANK(學生資料!J5),"",學生資料!J5)</f>
        <v>14</v>
      </c>
      <c r="G9" s="2" t="s">
        <v>0</v>
      </c>
      <c r="H9" s="3">
        <f>IF(ISBLANK(學生資料!K5),"",學生資料!K5)</f>
        <v>3</v>
      </c>
      <c r="J9" s="2" t="s">
        <v>0</v>
      </c>
      <c r="K9" s="3">
        <f>IF(ISBLANK(學生資料!L5),"",學生資料!L5)</f>
        <v>2</v>
      </c>
      <c r="M9" s="2" t="s">
        <v>0</v>
      </c>
      <c r="N9" s="3">
        <f>IF(ISBLANK(學生資料!M5),"",學生資料!M5)</f>
        <v>6</v>
      </c>
      <c r="O9" s="28"/>
      <c r="Q9" s="22"/>
      <c r="R9" s="51"/>
      <c r="S9" s="52"/>
      <c r="T9" s="92"/>
      <c r="U9" s="93"/>
    </row>
    <row r="10" spans="1:23" s="33" customFormat="1" ht="30" customHeight="1">
      <c r="A10" s="82">
        <f>IF(ISNA(VLOOKUP(B9,學生資料!$A$2:$C$40,2,FALSE))," ",VLOOKUP(B9,學生資料!$A$2:$C$40,2,FALSE))</f>
        <v>0</v>
      </c>
      <c r="B10" s="83"/>
      <c r="D10" s="82">
        <f>IF(ISNA(VLOOKUP(E9,學生資料!$A$2:$C$40,2,FALSE))," ",VLOOKUP(E9,學生資料!$A$2:$C$40,2,FALSE))</f>
        <v>0</v>
      </c>
      <c r="E10" s="83"/>
      <c r="G10" s="82">
        <f>IF(ISNA(VLOOKUP(H9,學生資料!$A$2:$C$40,2,FALSE))," ",VLOOKUP(H9,學生資料!$A$2:$C$40,2,FALSE))</f>
        <v>0</v>
      </c>
      <c r="H10" s="83"/>
      <c r="J10" s="82">
        <f>IF(ISNA(VLOOKUP(K9,學生資料!$A$2:$C$40,2,FALSE))," ",VLOOKUP(K9,學生資料!$A$2:$C$40,2,FALSE))</f>
        <v>0</v>
      </c>
      <c r="K10" s="83"/>
      <c r="M10" s="82">
        <f>IF(ISNA(VLOOKUP(N9,學生資料!$A$2:$C$40,2,FALSE))," ",VLOOKUP(N9,學生資料!$A$2:$C$40,2,FALSE))</f>
        <v>0</v>
      </c>
      <c r="N10" s="83"/>
      <c r="O10" s="85">
        <v>4</v>
      </c>
      <c r="Q10" s="36"/>
      <c r="R10" s="53"/>
      <c r="S10" s="54"/>
      <c r="T10" s="92"/>
      <c r="U10" s="93"/>
    </row>
    <row r="11" spans="1:23" s="26" customFormat="1" ht="24.9" customHeight="1">
      <c r="A11" s="72">
        <f>IF(OR(ISNA(VLOOKUP(B9,學生資料!$A$2:$C$40,3,FALSE)),ISBLANK(VLOOKUP(B9,學生資料!$A$2:$C$40,3,FALSE)))," ",VLOOKUP(B9,學生資料!$A$2:$C$40,3,FALSE))</f>
        <v>35</v>
      </c>
      <c r="B11" s="73"/>
      <c r="C11" s="24"/>
      <c r="D11" s="72">
        <f>IF(OR(ISNA(VLOOKUP(E9,學生資料!$A$2:$C$40,3,FALSE)),ISBLANK(VLOOKUP(E9,學生資料!$A$2:$C$40,3,FALSE)))," ",VLOOKUP(E9,學生資料!$A$2:$C$40,3,FALSE))</f>
        <v>14</v>
      </c>
      <c r="E11" s="73"/>
      <c r="F11" s="24"/>
      <c r="G11" s="72">
        <f>IF(OR(ISNA(VLOOKUP(H9,學生資料!$A$2:$C$40,3,FALSE)),ISBLANK(VLOOKUP(H9,學生資料!$A$2:$C$40,3,FALSE)))," ",VLOOKUP(H9,學生資料!$A$2:$C$40,3,FALSE))</f>
        <v>3</v>
      </c>
      <c r="H11" s="73"/>
      <c r="I11" s="24"/>
      <c r="J11" s="72">
        <f>IF(OR(ISNA(VLOOKUP(K9,學生資料!$A$2:$C$40,3,FALSE)),ISBLANK(VLOOKUP(K9,學生資料!$A$2:$C$40,3,FALSE)))," ",VLOOKUP(K9,學生資料!$A$2:$C$40,3,FALSE))</f>
        <v>2</v>
      </c>
      <c r="K11" s="73"/>
      <c r="L11" s="24"/>
      <c r="M11" s="72">
        <f>IF(OR(ISNA(VLOOKUP(N9,學生資料!$A$2:$C$40,3,FALSE)),ISBLANK(VLOOKUP(N9,學生資料!$A$2:$C$40,3,FALSE)))," ",VLOOKUP(N9,學生資料!$A$2:$C$40,3,FALSE))</f>
        <v>6</v>
      </c>
      <c r="N11" s="73"/>
      <c r="O11" s="85"/>
      <c r="Q11" s="96" t="s">
        <v>16</v>
      </c>
      <c r="R11" s="97"/>
      <c r="S11" s="98"/>
      <c r="T11" s="92"/>
      <c r="U11" s="93"/>
    </row>
    <row r="12" spans="1:23" s="4" customFormat="1" ht="22.5" customHeight="1">
      <c r="A12" s="2" t="s">
        <v>0</v>
      </c>
      <c r="B12" s="3">
        <f>IF(ISBLANK(學生資料!I6),"",學生資料!I6)</f>
        <v>8</v>
      </c>
      <c r="D12" s="2" t="s">
        <v>0</v>
      </c>
      <c r="E12" s="3">
        <f>IF(ISBLANK(學生資料!J6),"",學生資料!J6)</f>
        <v>9</v>
      </c>
      <c r="G12" s="2" t="s">
        <v>0</v>
      </c>
      <c r="H12" s="3">
        <f>IF(ISBLANK(學生資料!K6),"",學生資料!K6)</f>
        <v>23</v>
      </c>
      <c r="J12" s="2" t="s">
        <v>0</v>
      </c>
      <c r="K12" s="3">
        <f>IF(ISBLANK(學生資料!L6),"",學生資料!L6)</f>
        <v>31</v>
      </c>
      <c r="M12" s="2" t="s">
        <v>0</v>
      </c>
      <c r="N12" s="3">
        <f>IF(ISBLANK(學生資料!M6),"",學生資料!M6)</f>
        <v>33</v>
      </c>
      <c r="O12" s="28"/>
      <c r="Q12" s="99"/>
      <c r="R12" s="100"/>
      <c r="S12" s="101"/>
      <c r="T12" s="92"/>
      <c r="U12" s="93"/>
    </row>
    <row r="13" spans="1:23" s="33" customFormat="1" ht="30" customHeight="1">
      <c r="A13" s="82">
        <f>IF(ISNA(VLOOKUP(B12,學生資料!$A$2:$C$40,2,FALSE))," ",VLOOKUP(B12,學生資料!$A$2:$C$40,2,FALSE))</f>
        <v>0</v>
      </c>
      <c r="B13" s="83"/>
      <c r="D13" s="82">
        <f>IF(ISNA(VLOOKUP(E12,學生資料!$A$2:$C$40,2,FALSE))," ",VLOOKUP(E12,學生資料!$A$2:$C$40,2,FALSE))</f>
        <v>0</v>
      </c>
      <c r="E13" s="83"/>
      <c r="G13" s="82">
        <f>IF(ISNA(VLOOKUP(H12,學生資料!$A$2:$C$40,2,FALSE))," ",VLOOKUP(H12,學生資料!$A$2:$C$40,2,FALSE))</f>
        <v>0</v>
      </c>
      <c r="H13" s="83"/>
      <c r="J13" s="82">
        <f>IF(ISNA(VLOOKUP(K12,學生資料!$A$2:$C$40,2,FALSE))," ",VLOOKUP(K12,學生資料!$A$2:$C$40,2,FALSE))</f>
        <v>0</v>
      </c>
      <c r="K13" s="83"/>
      <c r="M13" s="82">
        <f>IF(ISNA(VLOOKUP(N12,學生資料!$A$2:$C$40,2,FALSE))," ",VLOOKUP(N12,學生資料!$A$2:$C$40,2,FALSE))</f>
        <v>0</v>
      </c>
      <c r="N13" s="83"/>
      <c r="O13" s="85">
        <v>3</v>
      </c>
      <c r="Q13" s="99"/>
      <c r="R13" s="100"/>
      <c r="S13" s="101"/>
      <c r="T13" s="92"/>
      <c r="U13" s="93"/>
    </row>
    <row r="14" spans="1:23" s="26" customFormat="1" ht="24.9" customHeight="1">
      <c r="A14" s="72">
        <f>IF(OR(ISNA(VLOOKUP(B12,學生資料!$A$2:$C$40,3,FALSE)),ISBLANK(VLOOKUP(B12,學生資料!$A$2:$C$40,3,FALSE)))," ",VLOOKUP(B12,學生資料!$A$2:$C$40,3,FALSE))</f>
        <v>8</v>
      </c>
      <c r="B14" s="73"/>
      <c r="C14" s="24"/>
      <c r="D14" s="72">
        <f>IF(OR(ISNA(VLOOKUP(E12,學生資料!$A$2:$C$40,3,FALSE)),ISBLANK(VLOOKUP(E12,學生資料!$A$2:$C$40,3,FALSE)))," ",VLOOKUP(E12,學生資料!$A$2:$C$40,3,FALSE))</f>
        <v>9</v>
      </c>
      <c r="E14" s="73"/>
      <c r="F14" s="24"/>
      <c r="G14" s="72">
        <f>IF(OR(ISNA(VLOOKUP(H12,學生資料!$A$2:$C$40,3,FALSE)),ISBLANK(VLOOKUP(H12,學生資料!$A$2:$C$40,3,FALSE)))," ",VLOOKUP(H12,學生資料!$A$2:$C$40,3,FALSE))</f>
        <v>23</v>
      </c>
      <c r="H14" s="73"/>
      <c r="I14" s="24"/>
      <c r="J14" s="72">
        <f>IF(OR(ISNA(VLOOKUP(K12,學生資料!$A$2:$C$40,3,FALSE)),ISBLANK(VLOOKUP(K12,學生資料!$A$2:$C$40,3,FALSE)))," ",VLOOKUP(K12,學生資料!$A$2:$C$40,3,FALSE))</f>
        <v>31</v>
      </c>
      <c r="K14" s="73"/>
      <c r="L14" s="24"/>
      <c r="M14" s="72">
        <f>IF(OR(ISNA(VLOOKUP(N12,學生資料!$A$2:$C$40,3,FALSE)),ISBLANK(VLOOKUP(N12,學生資料!$A$2:$C$40,3,FALSE)))," ",VLOOKUP(N12,學生資料!$A$2:$C$40,3,FALSE))</f>
        <v>33</v>
      </c>
      <c r="N14" s="73"/>
      <c r="O14" s="85"/>
      <c r="Q14" s="102"/>
      <c r="R14" s="103"/>
      <c r="S14" s="104"/>
      <c r="T14" s="92"/>
      <c r="U14" s="93"/>
    </row>
    <row r="15" spans="1:23" s="4" customFormat="1" ht="22.5" customHeight="1">
      <c r="A15" s="2" t="s">
        <v>0</v>
      </c>
      <c r="B15" s="3">
        <f>IF(ISBLANK(學生資料!I7),"",學生資料!I7)</f>
        <v>25</v>
      </c>
      <c r="D15" s="2" t="s">
        <v>0</v>
      </c>
      <c r="E15" s="3">
        <f>IF(ISBLANK(學生資料!J7),"",學生資料!J7)</f>
        <v>1</v>
      </c>
      <c r="G15" s="2" t="s">
        <v>0</v>
      </c>
      <c r="H15" s="3">
        <f>IF(ISBLANK(學生資料!K7),"",學生資料!K7)</f>
        <v>22</v>
      </c>
      <c r="J15" s="2" t="s">
        <v>0</v>
      </c>
      <c r="K15" s="3">
        <f>IF(ISBLANK(學生資料!L7),"",學生資料!L7)</f>
        <v>24</v>
      </c>
      <c r="M15" s="2" t="s">
        <v>0</v>
      </c>
      <c r="N15" s="3">
        <f>IF(ISBLANK(學生資料!M7),"",學生資料!M7)</f>
        <v>28</v>
      </c>
      <c r="O15" s="28"/>
      <c r="Q15" s="22"/>
      <c r="R15" s="105" t="s">
        <v>17</v>
      </c>
      <c r="S15" s="106"/>
      <c r="T15" s="92"/>
      <c r="U15" s="93"/>
    </row>
    <row r="16" spans="1:23" s="11" customFormat="1" ht="30" customHeight="1">
      <c r="A16" s="82">
        <f>IF(ISNA(VLOOKUP(B15,學生資料!$A$2:$C$40,2,FALSE))," ",VLOOKUP(B15,學生資料!$A$2:$C$40,2,FALSE))</f>
        <v>0</v>
      </c>
      <c r="B16" s="83"/>
      <c r="C16" s="33"/>
      <c r="D16" s="82">
        <f>IF(ISNA(VLOOKUP(E15,學生資料!$A$2:$C$40,2,FALSE))," ",VLOOKUP(E15,學生資料!$A$2:$C$40,2,FALSE))</f>
        <v>0</v>
      </c>
      <c r="E16" s="83"/>
      <c r="F16" s="33"/>
      <c r="G16" s="82">
        <f>IF(ISNA(VLOOKUP(H15,學生資料!$A$2:$C$40,2,FALSE))," ",VLOOKUP(H15,學生資料!$A$2:$C$40,2,FALSE))</f>
        <v>0</v>
      </c>
      <c r="H16" s="83"/>
      <c r="I16" s="33"/>
      <c r="J16" s="82">
        <f>IF(ISNA(VLOOKUP(K15,學生資料!$A$2:$C$40,2,FALSE))," ",VLOOKUP(K15,學生資料!$A$2:$C$40,2,FALSE))</f>
        <v>0</v>
      </c>
      <c r="K16" s="83"/>
      <c r="L16" s="33"/>
      <c r="M16" s="82">
        <f>IF(ISNA(VLOOKUP(N15,學生資料!$A$2:$C$40,2,FALSE))," ",VLOOKUP(N15,學生資料!$A$2:$C$40,2,FALSE))</f>
        <v>0</v>
      </c>
      <c r="N16" s="83"/>
      <c r="O16" s="85">
        <v>2</v>
      </c>
      <c r="Q16" s="30"/>
      <c r="R16" s="105"/>
      <c r="S16" s="106"/>
      <c r="T16" s="92"/>
      <c r="U16" s="93"/>
    </row>
    <row r="17" spans="1:22" s="26" customFormat="1" ht="24.9" customHeight="1">
      <c r="A17" s="72">
        <f>IF(OR(ISNA(VLOOKUP(B15,學生資料!$A$2:$C$40,3,FALSE)),ISBLANK(VLOOKUP(B15,學生資料!$A$2:$C$40,3,FALSE)))," ",VLOOKUP(B15,學生資料!$A$2:$C$40,3,FALSE))</f>
        <v>25</v>
      </c>
      <c r="B17" s="73"/>
      <c r="C17" s="24"/>
      <c r="D17" s="72">
        <f>IF(OR(ISNA(VLOOKUP(E15,學生資料!$A$2:$C$40,3,FALSE)),ISBLANK(VLOOKUP(E15,學生資料!$A$2:$C$40,3,FALSE)))," ",VLOOKUP(E15,學生資料!$A$2:$C$40,3,FALSE))</f>
        <v>1</v>
      </c>
      <c r="E17" s="73"/>
      <c r="F17" s="24"/>
      <c r="G17" s="72">
        <f>IF(OR(ISNA(VLOOKUP(H15,學生資料!$A$2:$C$40,3,FALSE)),ISBLANK(VLOOKUP(H15,學生資料!$A$2:$C$40,3,FALSE)))," ",VLOOKUP(H15,學生資料!$A$2:$C$40,3,FALSE))</f>
        <v>22</v>
      </c>
      <c r="H17" s="73"/>
      <c r="I17" s="24"/>
      <c r="J17" s="72">
        <f>IF(OR(ISNA(VLOOKUP(K15,學生資料!$A$2:$C$40,3,FALSE)),ISBLANK(VLOOKUP(K15,學生資料!$A$2:$C$40,3,FALSE)))," ",VLOOKUP(K15,學生資料!$A$2:$C$40,3,FALSE))</f>
        <v>24</v>
      </c>
      <c r="K17" s="73"/>
      <c r="L17" s="24"/>
      <c r="M17" s="72">
        <f>IF(OR(ISNA(VLOOKUP(N15,學生資料!$A$2:$C$40,3,FALSE)),ISBLANK(VLOOKUP(N15,學生資料!$A$2:$C$40,3,FALSE)))," ",VLOOKUP(N15,學生資料!$A$2:$C$40,3,FALSE))</f>
        <v>28</v>
      </c>
      <c r="N17" s="73"/>
      <c r="O17" s="85"/>
      <c r="Q17" s="31"/>
      <c r="R17" s="105"/>
      <c r="S17" s="106"/>
      <c r="T17" s="92"/>
      <c r="U17" s="93"/>
    </row>
    <row r="18" spans="1:22" s="4" customFormat="1" ht="22.5" customHeight="1">
      <c r="A18" s="2" t="s">
        <v>0</v>
      </c>
      <c r="B18" s="3">
        <f>IF(ISBLANK(學生資料!I8),"",學生資料!I8)</f>
        <v>10</v>
      </c>
      <c r="D18" s="2" t="s">
        <v>0</v>
      </c>
      <c r="E18" s="3">
        <f>IF(ISBLANK(學生資料!J8),"",學生資料!J8)</f>
        <v>32</v>
      </c>
      <c r="G18" s="2" t="s">
        <v>0</v>
      </c>
      <c r="H18" s="3">
        <f>IF(ISBLANK(學生資料!K8),"",學生資料!K8)</f>
        <v>30</v>
      </c>
      <c r="J18" s="2" t="s">
        <v>0</v>
      </c>
      <c r="K18" s="3">
        <f>IF(ISBLANK(學生資料!L8),"",學生資料!L8)</f>
        <v>7</v>
      </c>
      <c r="M18" s="2" t="s">
        <v>0</v>
      </c>
      <c r="N18" s="3">
        <f>IF(ISBLANK(學生資料!M8),"",學生資料!M8)</f>
        <v>29</v>
      </c>
      <c r="O18" s="28"/>
      <c r="Q18" s="22"/>
      <c r="R18" s="22"/>
      <c r="S18" s="22"/>
      <c r="T18" s="92"/>
      <c r="U18" s="93"/>
    </row>
    <row r="19" spans="1:22" s="11" customFormat="1" ht="30" customHeight="1">
      <c r="A19" s="87">
        <f>IF(ISNA(VLOOKUP(B18,學生資料!$A$2:$C$40,2,FALSE))," ",VLOOKUP(B18,學生資料!$A$2:$C$40,2,FALSE))</f>
        <v>0</v>
      </c>
      <c r="B19" s="87"/>
      <c r="C19" s="32"/>
      <c r="D19" s="82">
        <f>IF(ISNA(VLOOKUP(E18,學生資料!$A$2:$C$32,2,FALSE))," ",VLOOKUP(E18,學生資料!$A$2:$C$32,2,FALSE))</f>
        <v>0</v>
      </c>
      <c r="E19" s="83"/>
      <c r="F19" s="32"/>
      <c r="G19" s="82">
        <f>IF(ISNA(VLOOKUP(H18,學生資料!$A$2:$C$40,2,FALSE))," ",VLOOKUP(H18,學生資料!$A$2:$C$40,2,FALSE))</f>
        <v>0</v>
      </c>
      <c r="H19" s="83"/>
      <c r="I19" s="32"/>
      <c r="J19" s="82">
        <f>IF(ISNA(VLOOKUP(K18,學生資料!$A$2:$C$40,2,FALSE))," ",VLOOKUP(K18,學生資料!$A$2:$C$40,2,FALSE))</f>
        <v>0</v>
      </c>
      <c r="K19" s="83"/>
      <c r="L19" s="32"/>
      <c r="M19" s="82">
        <f>IF(ISNA(VLOOKUP(N18,學生資料!$A$2:$C$40,2,FALSE))," ",VLOOKUP(N18,學生資料!$A$2:$C$40,2,FALSE))</f>
        <v>0</v>
      </c>
      <c r="N19" s="83"/>
      <c r="O19" s="85">
        <v>1</v>
      </c>
      <c r="T19" s="92"/>
      <c r="U19" s="93"/>
    </row>
    <row r="20" spans="1:22" s="26" customFormat="1" ht="24.9" customHeight="1">
      <c r="A20" s="89">
        <f>IF(OR(ISNA(VLOOKUP(B18,學生資料!$A$2:$C$40,3,FALSE)),ISBLANK(VLOOKUP(B18,學生資料!$A$2:$C$40,3,FALSE)))," ",VLOOKUP(B18,學生資料!$A$2:$C$40,3,FALSE))</f>
        <v>10</v>
      </c>
      <c r="B20" s="89"/>
      <c r="C20" s="24"/>
      <c r="D20" s="72">
        <f>IF(OR(ISNA(VLOOKUP(E18,學生資料!$A$2:$C$40,3,FALSE)),ISBLANK(VLOOKUP(E18,學生資料!$A$2:$C$40,3,FALSE)))," ",VLOOKUP(E18,學生資料!$A$2:$C$40,3,FALSE))</f>
        <v>32</v>
      </c>
      <c r="E20" s="73"/>
      <c r="F20" s="24"/>
      <c r="G20" s="72">
        <f>IF(OR(ISNA(VLOOKUP(H18,學生資料!$A$2:$C$40,3,FALSE)),ISBLANK(VLOOKUP(H18,學生資料!$A$2:$C$40,3,FALSE)))," ",VLOOKUP(H18,學生資料!$A$2:$C$40,3,FALSE))</f>
        <v>30</v>
      </c>
      <c r="H20" s="73"/>
      <c r="I20" s="24"/>
      <c r="J20" s="72">
        <f>IF(OR(ISNA(VLOOKUP(K18,學生資料!$A$2:$C$40,3,FALSE)),ISBLANK(VLOOKUP(K18,學生資料!$A$2:$C$40,3,FALSE)))," ",VLOOKUP(K18,學生資料!$A$2:$C$40,3,FALSE))</f>
        <v>7</v>
      </c>
      <c r="K20" s="73"/>
      <c r="L20" s="24"/>
      <c r="M20" s="72">
        <f>IF(OR(ISNA(VLOOKUP(N18,學生資料!$A$2:$C$40,3,FALSE)),ISBLANK(VLOOKUP(N18,學生資料!$A$2:$C$40,3,FALSE)))," ",VLOOKUP(N18,學生資料!$A$2:$C$40,3,FALSE))</f>
        <v>29</v>
      </c>
      <c r="N20" s="73"/>
      <c r="O20" s="85"/>
      <c r="T20" s="94"/>
      <c r="U20" s="95"/>
    </row>
    <row r="21" spans="1:22" s="6" customFormat="1" ht="22.5" customHeight="1">
      <c r="A21" s="88"/>
      <c r="B21" s="88"/>
      <c r="D21" s="84"/>
      <c r="E21" s="84"/>
      <c r="G21" s="84"/>
      <c r="H21" s="84"/>
      <c r="J21" s="84"/>
      <c r="K21" s="84"/>
      <c r="M21" s="84"/>
      <c r="N21" s="84"/>
      <c r="O21" s="5"/>
    </row>
    <row r="22" spans="1:22" ht="16.5" customHeight="1">
      <c r="C22" s="71"/>
      <c r="D22" s="9"/>
      <c r="E22" s="78" t="s">
        <v>18</v>
      </c>
      <c r="F22" s="78"/>
      <c r="G22" s="78"/>
      <c r="H22" s="76">
        <f>學生資料!F4</f>
        <v>0</v>
      </c>
      <c r="I22" s="77"/>
      <c r="J22" s="77"/>
      <c r="K22" s="78" t="s">
        <v>19</v>
      </c>
      <c r="L22" s="78"/>
      <c r="M22" s="78"/>
      <c r="N22" s="76">
        <f>學生資料!F3</f>
        <v>0</v>
      </c>
      <c r="O22" s="77"/>
      <c r="P22" s="77"/>
      <c r="Q22" s="79" t="s">
        <v>20</v>
      </c>
      <c r="R22" s="79"/>
      <c r="S22" s="79"/>
      <c r="T22" s="77">
        <f>學生資料!F2</f>
        <v>0</v>
      </c>
      <c r="U22" s="77"/>
      <c r="V22" s="77"/>
    </row>
    <row r="23" spans="1:22" ht="16.5" customHeight="1">
      <c r="C23" s="71"/>
      <c r="D23" s="9"/>
      <c r="E23" s="78"/>
      <c r="F23" s="78"/>
      <c r="G23" s="78"/>
      <c r="H23" s="77"/>
      <c r="I23" s="77"/>
      <c r="J23" s="77"/>
      <c r="K23" s="78"/>
      <c r="L23" s="78"/>
      <c r="M23" s="78"/>
      <c r="N23" s="77"/>
      <c r="O23" s="77"/>
      <c r="P23" s="77"/>
      <c r="Q23" s="79"/>
      <c r="R23" s="79"/>
      <c r="S23" s="79"/>
      <c r="T23" s="77"/>
      <c r="U23" s="77"/>
      <c r="V23" s="77"/>
    </row>
    <row r="24" spans="1:22" ht="16.5" customHeight="1">
      <c r="A24" s="71" t="s">
        <v>26</v>
      </c>
      <c r="B24" s="80"/>
      <c r="C24" s="80"/>
      <c r="D24" s="80"/>
      <c r="E24" s="78" t="s">
        <v>21</v>
      </c>
      <c r="F24" s="78"/>
      <c r="G24" s="78"/>
      <c r="H24" s="76"/>
      <c r="I24" s="77"/>
      <c r="J24" s="77"/>
      <c r="K24" s="78" t="s">
        <v>22</v>
      </c>
      <c r="L24" s="78"/>
      <c r="M24" s="78"/>
      <c r="N24" s="76"/>
      <c r="O24" s="77"/>
      <c r="P24" s="77"/>
      <c r="Q24" s="8"/>
      <c r="R24" s="21"/>
      <c r="S24" s="21"/>
      <c r="T24" s="21"/>
      <c r="U24" s="21"/>
    </row>
    <row r="25" spans="1:22" ht="16.5" customHeight="1">
      <c r="A25" s="80"/>
      <c r="B25" s="80"/>
      <c r="C25" s="80"/>
      <c r="D25" s="80"/>
      <c r="E25" s="78"/>
      <c r="F25" s="78"/>
      <c r="G25" s="78"/>
      <c r="H25" s="77"/>
      <c r="I25" s="77"/>
      <c r="J25" s="77"/>
      <c r="K25" s="78"/>
      <c r="L25" s="78"/>
      <c r="M25" s="78"/>
      <c r="N25" s="77"/>
      <c r="O25" s="77"/>
      <c r="P25" s="77"/>
      <c r="Q25" s="8"/>
      <c r="R25" s="21"/>
      <c r="S25" s="21"/>
      <c r="T25" s="21"/>
      <c r="U25" s="21"/>
    </row>
    <row r="26" spans="1:22">
      <c r="R26" s="21"/>
      <c r="S26" s="21"/>
      <c r="T26" s="21"/>
      <c r="U26" s="21"/>
    </row>
  </sheetData>
  <mergeCells count="87">
    <mergeCell ref="M19:N19"/>
    <mergeCell ref="M20:N20"/>
    <mergeCell ref="J20:K20"/>
    <mergeCell ref="M4:N4"/>
    <mergeCell ref="J4:K4"/>
    <mergeCell ref="M17:N17"/>
    <mergeCell ref="M16:N16"/>
    <mergeCell ref="J14:K14"/>
    <mergeCell ref="J19:K19"/>
    <mergeCell ref="M10:N10"/>
    <mergeCell ref="J10:K10"/>
    <mergeCell ref="M5:N5"/>
    <mergeCell ref="J5:K5"/>
    <mergeCell ref="J7:K7"/>
    <mergeCell ref="M7:N7"/>
    <mergeCell ref="M8:N8"/>
    <mergeCell ref="T4:U20"/>
    <mergeCell ref="O4:O5"/>
    <mergeCell ref="O7:O8"/>
    <mergeCell ref="O10:O11"/>
    <mergeCell ref="O13:O14"/>
    <mergeCell ref="O16:O17"/>
    <mergeCell ref="Q11:S14"/>
    <mergeCell ref="R15:S17"/>
    <mergeCell ref="G21:H21"/>
    <mergeCell ref="G14:H14"/>
    <mergeCell ref="D16:E16"/>
    <mergeCell ref="G16:H16"/>
    <mergeCell ref="A21:B21"/>
    <mergeCell ref="D21:E21"/>
    <mergeCell ref="G19:H19"/>
    <mergeCell ref="A20:B20"/>
    <mergeCell ref="D20:E20"/>
    <mergeCell ref="A16:B16"/>
    <mergeCell ref="J17:K17"/>
    <mergeCell ref="A17:B17"/>
    <mergeCell ref="A19:B19"/>
    <mergeCell ref="D17:E17"/>
    <mergeCell ref="G17:H17"/>
    <mergeCell ref="J16:K16"/>
    <mergeCell ref="A8:B8"/>
    <mergeCell ref="A10:B10"/>
    <mergeCell ref="D8:E8"/>
    <mergeCell ref="G8:H8"/>
    <mergeCell ref="D14:E14"/>
    <mergeCell ref="G13:H13"/>
    <mergeCell ref="D13:E13"/>
    <mergeCell ref="A11:B11"/>
    <mergeCell ref="A13:B13"/>
    <mergeCell ref="D4:E4"/>
    <mergeCell ref="G4:H4"/>
    <mergeCell ref="D5:E5"/>
    <mergeCell ref="G5:H5"/>
    <mergeCell ref="A4:B4"/>
    <mergeCell ref="A5:B5"/>
    <mergeCell ref="G7:H7"/>
    <mergeCell ref="D7:E7"/>
    <mergeCell ref="D11:E11"/>
    <mergeCell ref="N22:P23"/>
    <mergeCell ref="J13:K13"/>
    <mergeCell ref="M13:N13"/>
    <mergeCell ref="J11:K11"/>
    <mergeCell ref="M11:N11"/>
    <mergeCell ref="G20:H20"/>
    <mergeCell ref="E22:G23"/>
    <mergeCell ref="J21:K21"/>
    <mergeCell ref="M21:N21"/>
    <mergeCell ref="O19:O20"/>
    <mergeCell ref="G10:H10"/>
    <mergeCell ref="D10:E10"/>
    <mergeCell ref="D19:E19"/>
    <mergeCell ref="C22:C23"/>
    <mergeCell ref="A14:B14"/>
    <mergeCell ref="A1:U1"/>
    <mergeCell ref="N24:P25"/>
    <mergeCell ref="H22:J23"/>
    <mergeCell ref="K22:M23"/>
    <mergeCell ref="E24:G25"/>
    <mergeCell ref="H24:J25"/>
    <mergeCell ref="K24:M25"/>
    <mergeCell ref="M14:N14"/>
    <mergeCell ref="G11:H11"/>
    <mergeCell ref="J8:K8"/>
    <mergeCell ref="Q22:S23"/>
    <mergeCell ref="T22:V23"/>
    <mergeCell ref="A24:D25"/>
    <mergeCell ref="A7:B7"/>
  </mergeCells>
  <phoneticPr fontId="29" type="noConversion"/>
  <printOptions horizontalCentered="1"/>
  <pageMargins left="0.78740157480314965" right="0.19685039370078741" top="0.19685039370078741" bottom="0.19685039370078741" header="0.27559055118110237" footer="0.19685039370078741"/>
  <pageSetup paperSize="9" scale="91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學生資料</vt:lpstr>
      <vt:lpstr>橫式座位表</vt:lpstr>
      <vt:lpstr>學生資料範圍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cp:lastPrinted>2020-03-31T00:54:59Z</cp:lastPrinted>
  <dcterms:created xsi:type="dcterms:W3CDTF">1997-01-14T01:50:29Z</dcterms:created>
  <dcterms:modified xsi:type="dcterms:W3CDTF">2020-03-31T00:55:11Z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